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0" windowWidth="13605" windowHeight="12300" activeTab="0"/>
  </bookViews>
  <sheets>
    <sheet name="прил.№ 4  Доходы на 2021-2023" sheetId="1" r:id="rId1"/>
  </sheets>
  <definedNames>
    <definedName name="_xlnm.Print_Titles" localSheetId="0">'прил.№ 4  Доходы на 2021-2023'!$9:$9</definedName>
    <definedName name="_xlnm.Print_Area" localSheetId="0">'прил.№ 4  Доходы на 2021-2023'!$A$1:$E$88</definedName>
  </definedNames>
  <calcPr fullCalcOnLoad="1"/>
</workbook>
</file>

<file path=xl/sharedStrings.xml><?xml version="1.0" encoding="utf-8"?>
<sst xmlns="http://schemas.openxmlformats.org/spreadsheetml/2006/main" count="164" uniqueCount="163">
  <si>
    <t>Наименование доходов</t>
  </si>
  <si>
    <t xml:space="preserve">        к решению Собрания депутатов </t>
  </si>
  <si>
    <t xml:space="preserve">         МО "Плесецкий муниципальный район"</t>
  </si>
  <si>
    <t>1000000000 0000 000</t>
  </si>
  <si>
    <t>1010000000 0000 000</t>
  </si>
  <si>
    <t>1010200001 0000 110</t>
  </si>
  <si>
    <t>1050000000 0000 000</t>
  </si>
  <si>
    <t>1080000000 0000 000</t>
  </si>
  <si>
    <t>1080300001 0000 110</t>
  </si>
  <si>
    <t>1080700001 0000 110</t>
  </si>
  <si>
    <t>1110000000 0000 000</t>
  </si>
  <si>
    <t>1110500000 0000 120</t>
  </si>
  <si>
    <t>1110501000 0000 120</t>
  </si>
  <si>
    <t>1110502000 0000 120</t>
  </si>
  <si>
    <t>1110503000 0000 120</t>
  </si>
  <si>
    <t>1120000000 0000 000</t>
  </si>
  <si>
    <t>1120100001 0000 120</t>
  </si>
  <si>
    <t>1130000000 0000 000</t>
  </si>
  <si>
    <t>1140000000 0000 000</t>
  </si>
  <si>
    <t>1140600000 0000 430</t>
  </si>
  <si>
    <t>1140601000 0000 430</t>
  </si>
  <si>
    <t>1160000000 0000 000</t>
  </si>
  <si>
    <t>2000000000 0000 000</t>
  </si>
  <si>
    <t>2020000000 0000 000</t>
  </si>
  <si>
    <t>1140602000 0000 430</t>
  </si>
  <si>
    <t>1140200000 0000 000</t>
  </si>
  <si>
    <t>Код бюджетной классификации РФ</t>
  </si>
  <si>
    <t>1160600001 0000 140</t>
  </si>
  <si>
    <t>2020207700 0000 151</t>
  </si>
  <si>
    <t>1050200002 0000 110</t>
  </si>
  <si>
    <t>1050300001 0000 110</t>
  </si>
  <si>
    <t xml:space="preserve">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</si>
  <si>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1130100000 0000 130</t>
  </si>
  <si>
    <t xml:space="preserve">  Субсидии бюджетам на на  реализацию программ поддержки социально-ориентированных некоммерческих организаций</t>
  </si>
  <si>
    <t>2020201900 0000 151</t>
  </si>
  <si>
    <t>2020200800 0000 151</t>
  </si>
  <si>
    <t xml:space="preserve">    Субсидии бюджетам на обеспечение жильем молодых семей</t>
  </si>
  <si>
    <t>2020205100 0000 151</t>
  </si>
  <si>
    <t xml:space="preserve">   Субсидии бюджетам на реализацию федеральных целевых программ</t>
  </si>
  <si>
    <t>1050400002 0000 110</t>
  </si>
  <si>
    <t xml:space="preserve">  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</si>
  <si>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 xml:space="preserve">2020200800 0000 151 </t>
  </si>
  <si>
    <t xml:space="preserve">  Субсидии бюджетам на обеспечение жильем молодых семей</t>
  </si>
  <si>
    <t xml:space="preserve">  Субсидии бюджетам на реализацию федеральных целевых программ</t>
  </si>
  <si>
    <t xml:space="preserve"> 1030000000 0000 000</t>
  </si>
  <si>
    <t>Акцизы по подакцизным товарам (продукции), производимым на территории Российской Федерации</t>
  </si>
  <si>
    <t xml:space="preserve"> 1030200001 0000 110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</si>
  <si>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</si>
  <si>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Суммы по искам о возмещении вреда, причененного окружающей среде</t>
  </si>
  <si>
    <t>1163500000 0000 140</t>
  </si>
  <si>
    <t>Субсидии бюджетам муниципальных районов на реализацию федеральных целевых программ</t>
  </si>
  <si>
    <t>20220051000000151</t>
  </si>
  <si>
    <t>Денежные взыскания (штрафы) за административные правонарушения в области дорожного движения</t>
  </si>
  <si>
    <t xml:space="preserve"> 1163000000 0000 140</t>
  </si>
  <si>
    <t>1110904000 0000 120</t>
  </si>
  <si>
    <t>2021000000 0000 150</t>
  </si>
  <si>
    <t>2021500105 0000 150</t>
  </si>
  <si>
    <t>2022000000 0000 150</t>
  </si>
  <si>
    <t>2022021600 0000 150</t>
  </si>
  <si>
    <t>2022999900 0000 150</t>
  </si>
  <si>
    <t>2023000000 0000 150</t>
  </si>
  <si>
    <t>2023511800 0000 150</t>
  </si>
  <si>
    <t>20235120000000150</t>
  </si>
  <si>
    <t>2023002400 0000 150</t>
  </si>
  <si>
    <t>2023002900 0000 150</t>
  </si>
  <si>
    <t>2023508200 0000 150</t>
  </si>
  <si>
    <t>2023999900 0000 150</t>
  </si>
  <si>
    <t>2024999900 0000 150</t>
  </si>
  <si>
    <t>2023999800 0000 150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</si>
  <si>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</si>
  <si>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Приложение № 4</t>
  </si>
  <si>
    <t>1170000000 0000 000</t>
  </si>
  <si>
    <t>1170505005 0000 180</t>
  </si>
  <si>
    <t>Прочие неналоговые доходы бюджетов муниципальных районов</t>
  </si>
  <si>
    <t>1160115301 0000 140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</si>
  <si>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</si>
  <si>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1160106301 0000 140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</si>
  <si>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</si>
  <si>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1160114301 0000 140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</si>
  <si>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</si>
  <si>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</si>
  <si>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</si>
  <si>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1160709005 0000 140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</si>
  <si>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</si>
  <si>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</si>
  <si>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</si>
  <si>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</si>
  <si>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</si>
  <si>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Единая субвенция местным бюджетам</t>
  </si>
  <si>
    <t>Прочие субвенции</t>
  </si>
  <si>
    <t>Прочие межбюджетные трансферты, передаваемые бюджетам</t>
  </si>
  <si>
    <t>2024000000 0000 150</t>
  </si>
  <si>
    <t>Налоговые и неналоговые доходы</t>
  </si>
  <si>
    <t>Налоги на товары (работы, услуги),реализуемые на территории Российской Федерации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</si>
  <si>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</si>
  <si>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</si>
  <si>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компенсаций затрат государства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</si>
  <si>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</si>
  <si>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</t>
  </si>
  <si>
    <t>Итого доходов</t>
  </si>
  <si>
    <t>Единый налог на вмененный доход для отдельных видов деятельности</t>
  </si>
  <si>
    <t>Налоги на совокупный доход</t>
  </si>
  <si>
    <t>Налог на доходы физических лиц</t>
  </si>
  <si>
    <t>Налоги на прибыль, доходы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</si>
  <si>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</si>
  <si>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</si>
  <si>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</si>
  <si>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</si>
  <si>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</si>
  <si>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</si>
  <si>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</si>
  <si>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</si>
  <si>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</si>
  <si>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</si>
  <si>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</si>
  <si>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оказания платных услуг (работ)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</si>
  <si>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</si>
  <si>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</si>
  <si>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</si>
  <si>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</si>
  <si>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Штрафы, санкции, возмещение ущерба</t>
  </si>
  <si>
    <t>Безвозмездные поступления</t>
  </si>
  <si>
    <t>Дотации бюджетам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</si>
  <si>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</si>
  <si>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</si>
  <si>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</t>
  </si>
  <si>
    <t>Субвенции бюджетам бюджетной системы Российской Федерации</t>
  </si>
  <si>
    <t>Иные межбюджетные трансферты</t>
  </si>
  <si>
    <t>Сумма, тыс. рублей</t>
  </si>
  <si>
    <t xml:space="preserve"> муниципального района Архангельской области  на 2021 год и на плановый период 2022 и 2023 годов         </t>
  </si>
  <si>
    <t>Прогнозируемое поступление доходов бюджета</t>
  </si>
  <si>
    <t xml:space="preserve">         от  декабря  2020 года  №____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</si>
  <si>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</si>
  <si>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2022530400 0000 150</t>
  </si>
  <si>
    <t xml:space="preserve">Налог, взимаемый в связи с применением упрощенной системы налогообложения
</t>
  </si>
  <si>
    <t>1050100000 0000 110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</si>
  <si>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</si>
  <si>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1110507000 0000 120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</si>
  <si>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</si>
  <si>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1160113301 0000 140</t>
  </si>
  <si>
    <t>1160112301 0000 140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</si>
  <si>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</si>
  <si>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</si>
  <si>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1160119301 0000 140</t>
  </si>
  <si>
    <t>1160105301 0000 140</t>
  </si>
  <si>
    <t>1160107301 0000 140</t>
  </si>
  <si>
    <t>1161012301 0000 140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</si>
  <si>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</si>
  <si>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1161012901 0000 140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</si>
  <si>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</si>
  <si>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</si>
  <si>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</si>
  <si>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</si>
  <si>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2022029900 0000 150</t>
  </si>
  <si>
    <t>2022030200 0000 150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</si>
  <si>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</si>
  <si>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</si>
  <si>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2022711200 0000 150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</si>
  <si>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</si>
  <si>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1161105001 0000 140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</si>
  <si>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</si>
  <si>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>1160133301 0000 140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</si>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</sst>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_-* #,##0.0_р_._-;\-* #,##0.0_р_._-;_-* &quot;-&quot;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_р_."/>
    <numFmt numFmtId="195" formatCode="_(* #,##0.000_);_(* \(#,##0.000\);_(* &quot;-&quot;??_);_(@_)"/>
    <numFmt numFmtId="196" formatCode="_(* #,##0.0000_);_(* \(#,##0.0000\);_(* &quot;-&quot;??_);_(@_)"/>
    <numFmt numFmtId="197" formatCode="0.0"/>
    <numFmt numFmtId="198" formatCode="0.000"/>
    <numFmt numFmtId="199" formatCode="_-* #,##0.0\ _₽_-;\-* #,##0.0\ _₽_-;_-* &quot;-&quot;?\ _₽_-;_-@_-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88" fontId="0" fillId="0" borderId="0" xfId="59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 vertical="top"/>
    </xf>
    <xf numFmtId="0" fontId="1" fillId="0" borderId="0" xfId="0" applyFont="1" applyFill="1" applyAlignment="1">
      <alignment wrapText="1"/>
    </xf>
    <xf numFmtId="199" fontId="1" fillId="0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justify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/>
    </xf>
    <xf numFmtId="188" fontId="5" fillId="0" borderId="0" xfId="59" applyNumberFormat="1" applyFont="1" applyFill="1" applyAlignment="1">
      <alignment/>
    </xf>
    <xf numFmtId="0" fontId="5" fillId="0" borderId="10" xfId="0" applyFont="1" applyBorder="1" applyAlignment="1">
      <alignment horizontal="center"/>
    </xf>
    <xf numFmtId="49" fontId="5" fillId="34" borderId="11" xfId="0" applyNumberFormat="1" applyFont="1" applyFill="1" applyBorder="1" applyAlignment="1">
      <alignment horizontal="center" vertical="center" shrinkToFit="1"/>
    </xf>
    <xf numFmtId="188" fontId="5" fillId="34" borderId="11" xfId="59" applyNumberFormat="1" applyFont="1" applyFill="1" applyBorder="1" applyAlignment="1">
      <alignment vertical="center"/>
    </xf>
    <xf numFmtId="0" fontId="5" fillId="34" borderId="11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justify" vertical="center" wrapText="1"/>
    </xf>
    <xf numFmtId="49" fontId="2" fillId="33" borderId="14" xfId="0" applyNumberFormat="1" applyFont="1" applyFill="1" applyBorder="1" applyAlignment="1">
      <alignment horizontal="center" vertical="center" shrinkToFit="1"/>
    </xf>
    <xf numFmtId="188" fontId="5" fillId="33" borderId="14" xfId="59" applyNumberFormat="1" applyFont="1" applyFill="1" applyBorder="1" applyAlignment="1">
      <alignment vertical="center"/>
    </xf>
    <xf numFmtId="188" fontId="5" fillId="33" borderId="15" xfId="59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horizontal="justify" vertical="top" wrapText="1"/>
    </xf>
    <xf numFmtId="49" fontId="5" fillId="33" borderId="15" xfId="0" applyNumberFormat="1" applyFont="1" applyFill="1" applyBorder="1" applyAlignment="1">
      <alignment horizontal="center" vertical="center" shrinkToFit="1"/>
    </xf>
    <xf numFmtId="188" fontId="5" fillId="33" borderId="16" xfId="59" applyNumberFormat="1" applyFont="1" applyFill="1" applyBorder="1" applyAlignment="1">
      <alignment vertical="center"/>
    </xf>
    <xf numFmtId="0" fontId="5" fillId="33" borderId="17" xfId="0" applyFont="1" applyFill="1" applyBorder="1" applyAlignment="1">
      <alignment horizontal="justify" vertical="top" wrapText="1"/>
    </xf>
    <xf numFmtId="49" fontId="5" fillId="33" borderId="16" xfId="0" applyNumberFormat="1" applyFont="1" applyFill="1" applyBorder="1" applyAlignment="1">
      <alignment horizontal="center" vertical="center" shrinkToFit="1"/>
    </xf>
    <xf numFmtId="188" fontId="5" fillId="33" borderId="11" xfId="59" applyNumberFormat="1" applyFont="1" applyFill="1" applyBorder="1" applyAlignment="1">
      <alignment vertical="center"/>
    </xf>
    <xf numFmtId="0" fontId="5" fillId="33" borderId="18" xfId="0" applyFont="1" applyFill="1" applyBorder="1" applyAlignment="1">
      <alignment horizontal="justify" vertical="top" wrapText="1"/>
    </xf>
    <xf numFmtId="49" fontId="5" fillId="33" borderId="19" xfId="0" applyNumberFormat="1" applyFont="1" applyFill="1" applyBorder="1" applyAlignment="1">
      <alignment horizontal="center" vertical="center" shrinkToFit="1"/>
    </xf>
    <xf numFmtId="188" fontId="5" fillId="33" borderId="19" xfId="59" applyNumberFormat="1" applyFont="1" applyFill="1" applyBorder="1" applyAlignment="1">
      <alignment vertical="center"/>
    </xf>
    <xf numFmtId="0" fontId="5" fillId="33" borderId="20" xfId="0" applyFont="1" applyFill="1" applyBorder="1" applyAlignment="1">
      <alignment horizontal="justify" vertical="top" wrapText="1"/>
    </xf>
    <xf numFmtId="49" fontId="5" fillId="33" borderId="21" xfId="0" applyNumberFormat="1" applyFont="1" applyFill="1" applyBorder="1" applyAlignment="1">
      <alignment horizontal="center" vertical="center" shrinkToFit="1"/>
    </xf>
    <xf numFmtId="188" fontId="5" fillId="33" borderId="21" xfId="59" applyNumberFormat="1" applyFont="1" applyFill="1" applyBorder="1" applyAlignment="1">
      <alignment vertical="center"/>
    </xf>
    <xf numFmtId="0" fontId="5" fillId="33" borderId="11" xfId="52" applyNumberFormat="1" applyFont="1" applyFill="1" applyBorder="1" applyAlignment="1">
      <alignment horizontal="justify" vertical="top" wrapText="1"/>
      <protection/>
    </xf>
    <xf numFmtId="49" fontId="5" fillId="33" borderId="22" xfId="0" applyNumberFormat="1" applyFont="1" applyFill="1" applyBorder="1" applyAlignment="1">
      <alignment horizontal="center" vertical="center" shrinkToFit="1"/>
    </xf>
    <xf numFmtId="188" fontId="5" fillId="33" borderId="22" xfId="59" applyNumberFormat="1" applyFont="1" applyFill="1" applyBorder="1" applyAlignment="1">
      <alignment vertical="center"/>
    </xf>
    <xf numFmtId="0" fontId="5" fillId="33" borderId="20" xfId="0" applyFont="1" applyFill="1" applyBorder="1" applyAlignment="1">
      <alignment horizontal="justify" vertical="center" wrapText="1"/>
    </xf>
    <xf numFmtId="49" fontId="5" fillId="33" borderId="11" xfId="0" applyNumberFormat="1" applyFont="1" applyFill="1" applyBorder="1" applyAlignment="1">
      <alignment horizontal="center" vertical="center" shrinkToFit="1"/>
    </xf>
    <xf numFmtId="49" fontId="5" fillId="33" borderId="21" xfId="0" applyNumberFormat="1" applyFont="1" applyFill="1" applyBorder="1" applyAlignment="1">
      <alignment horizontal="center" vertical="center" wrapText="1"/>
    </xf>
    <xf numFmtId="188" fontId="5" fillId="33" borderId="20" xfId="59" applyNumberFormat="1" applyFont="1" applyFill="1" applyBorder="1" applyAlignment="1">
      <alignment vertical="center"/>
    </xf>
    <xf numFmtId="0" fontId="5" fillId="33" borderId="23" xfId="0" applyFont="1" applyFill="1" applyBorder="1" applyAlignment="1">
      <alignment horizontal="justify" vertical="top" wrapText="1"/>
    </xf>
    <xf numFmtId="49" fontId="5" fillId="33" borderId="18" xfId="0" applyNumberFormat="1" applyFont="1" applyFill="1" applyBorder="1" applyAlignment="1">
      <alignment horizontal="center" shrinkToFit="1"/>
    </xf>
    <xf numFmtId="188" fontId="5" fillId="33" borderId="18" xfId="59" applyNumberFormat="1" applyFont="1" applyFill="1" applyBorder="1" applyAlignment="1">
      <alignment/>
    </xf>
    <xf numFmtId="0" fontId="5" fillId="33" borderId="24" xfId="52" applyNumberFormat="1" applyFont="1" applyFill="1" applyBorder="1" applyAlignment="1">
      <alignment horizontal="justify" vertical="top" wrapText="1"/>
      <protection/>
    </xf>
    <xf numFmtId="188" fontId="5" fillId="33" borderId="24" xfId="59" applyNumberFormat="1" applyFont="1" applyFill="1" applyBorder="1" applyAlignment="1">
      <alignment vertical="center"/>
    </xf>
    <xf numFmtId="188" fontId="5" fillId="33" borderId="25" xfId="59" applyNumberFormat="1" applyFont="1" applyFill="1" applyBorder="1" applyAlignment="1">
      <alignment vertical="center"/>
    </xf>
    <xf numFmtId="0" fontId="5" fillId="33" borderId="17" xfId="0" applyFont="1" applyFill="1" applyBorder="1" applyAlignment="1">
      <alignment horizontal="justify" vertical="center" wrapText="1"/>
    </xf>
    <xf numFmtId="49" fontId="5" fillId="33" borderId="13" xfId="0" applyNumberFormat="1" applyFont="1" applyFill="1" applyBorder="1" applyAlignment="1">
      <alignment horizontal="center" vertical="center" shrinkToFit="1"/>
    </xf>
    <xf numFmtId="188" fontId="5" fillId="33" borderId="13" xfId="59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horizontal="justify" vertical="center" wrapText="1"/>
    </xf>
    <xf numFmtId="188" fontId="2" fillId="33" borderId="15" xfId="59" applyNumberFormat="1" applyFont="1" applyFill="1" applyBorder="1" applyAlignment="1">
      <alignment vertical="center"/>
    </xf>
    <xf numFmtId="188" fontId="2" fillId="33" borderId="16" xfId="59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horizontal="justify" vertical="top" wrapText="1"/>
    </xf>
    <xf numFmtId="49" fontId="2" fillId="33" borderId="15" xfId="0" applyNumberFormat="1" applyFont="1" applyFill="1" applyBorder="1" applyAlignment="1">
      <alignment horizontal="center" vertical="center" shrinkToFit="1"/>
    </xf>
    <xf numFmtId="188" fontId="2" fillId="33" borderId="11" xfId="59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horizontal="left" vertical="center" wrapText="1"/>
    </xf>
    <xf numFmtId="188" fontId="2" fillId="33" borderId="14" xfId="59" applyNumberFormat="1" applyFont="1" applyFill="1" applyBorder="1" applyAlignment="1">
      <alignment vertical="center"/>
    </xf>
    <xf numFmtId="188" fontId="5" fillId="0" borderId="21" xfId="59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justify" vertical="top" wrapText="1"/>
    </xf>
    <xf numFmtId="49" fontId="5" fillId="0" borderId="21" xfId="0" applyNumberFormat="1" applyFont="1" applyFill="1" applyBorder="1" applyAlignment="1">
      <alignment horizontal="center" vertical="center" shrinkToFit="1"/>
    </xf>
    <xf numFmtId="49" fontId="5" fillId="0" borderId="20" xfId="0" applyNumberFormat="1" applyFont="1" applyFill="1" applyBorder="1" applyAlignment="1">
      <alignment horizontal="center" vertical="center" shrinkToFit="1"/>
    </xf>
    <xf numFmtId="188" fontId="5" fillId="0" borderId="20" xfId="59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horizontal="justify" vertical="top" wrapText="1"/>
    </xf>
    <xf numFmtId="49" fontId="5" fillId="0" borderId="22" xfId="0" applyNumberFormat="1" applyFont="1" applyFill="1" applyBorder="1" applyAlignment="1">
      <alignment horizontal="center" vertical="center" shrinkToFit="1"/>
    </xf>
    <xf numFmtId="188" fontId="5" fillId="0" borderId="22" xfId="59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justify" vertical="top" wrapText="1"/>
    </xf>
    <xf numFmtId="49" fontId="5" fillId="0" borderId="11" xfId="0" applyNumberFormat="1" applyFont="1" applyFill="1" applyBorder="1" applyAlignment="1">
      <alignment horizontal="center" vertical="center" shrinkToFit="1"/>
    </xf>
    <xf numFmtId="188" fontId="5" fillId="0" borderId="11" xfId="59" applyNumberFormat="1" applyFont="1" applyFill="1" applyBorder="1" applyAlignment="1">
      <alignment vertical="center"/>
    </xf>
    <xf numFmtId="0" fontId="43" fillId="0" borderId="11" xfId="0" applyFont="1" applyFill="1" applyBorder="1" applyAlignment="1">
      <alignment horizontal="justify" vertical="center"/>
    </xf>
    <xf numFmtId="49" fontId="5" fillId="34" borderId="11" xfId="0" applyNumberFormat="1" applyFont="1" applyFill="1" applyBorder="1" applyAlignment="1">
      <alignment horizontal="center" shrinkToFit="1"/>
    </xf>
    <xf numFmtId="0" fontId="44" fillId="0" borderId="11" xfId="0" applyFont="1" applyFill="1" applyBorder="1" applyAlignment="1">
      <alignment horizontal="justify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justify" vertical="top" wrapText="1"/>
    </xf>
    <xf numFmtId="0" fontId="43" fillId="0" borderId="11" xfId="0" applyNumberFormat="1" applyFont="1" applyFill="1" applyBorder="1" applyAlignment="1">
      <alignment horizontal="justify" vertical="center"/>
    </xf>
    <xf numFmtId="0" fontId="2" fillId="0" borderId="11" xfId="0" applyFont="1" applyFill="1" applyBorder="1" applyAlignment="1">
      <alignment horizontal="justify" vertical="top" wrapText="1"/>
    </xf>
    <xf numFmtId="0" fontId="2" fillId="0" borderId="15" xfId="0" applyNumberFormat="1" applyFont="1" applyFill="1" applyBorder="1" applyAlignment="1">
      <alignment vertical="center"/>
    </xf>
    <xf numFmtId="188" fontId="2" fillId="0" borderId="15" xfId="59" applyNumberFormat="1" applyFont="1" applyFill="1" applyBorder="1" applyAlignment="1">
      <alignment vertical="center"/>
    </xf>
    <xf numFmtId="0" fontId="5" fillId="0" borderId="11" xfId="52" applyNumberFormat="1" applyFont="1" applyFill="1" applyBorder="1" applyAlignment="1" applyProtection="1">
      <alignment wrapText="1"/>
      <protection hidden="1"/>
    </xf>
    <xf numFmtId="0" fontId="2" fillId="0" borderId="11" xfId="0" applyFont="1" applyFill="1" applyBorder="1" applyAlignment="1">
      <alignment horizontal="justify" vertical="center" wrapText="1"/>
    </xf>
    <xf numFmtId="49" fontId="2" fillId="0" borderId="15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justify" vertical="top" wrapText="1"/>
    </xf>
    <xf numFmtId="49" fontId="2" fillId="0" borderId="19" xfId="0" applyNumberFormat="1" applyFont="1" applyFill="1" applyBorder="1" applyAlignment="1">
      <alignment horizontal="center" vertical="center" shrinkToFit="1"/>
    </xf>
    <xf numFmtId="188" fontId="2" fillId="0" borderId="19" xfId="59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justify" vertical="top" wrapText="1"/>
    </xf>
    <xf numFmtId="49" fontId="2" fillId="0" borderId="21" xfId="0" applyNumberFormat="1" applyFont="1" applyFill="1" applyBorder="1" applyAlignment="1">
      <alignment horizontal="center" vertical="center" shrinkToFit="1"/>
    </xf>
    <xf numFmtId="188" fontId="2" fillId="0" borderId="21" xfId="59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horizontal="justify" vertical="top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188" fontId="2" fillId="0" borderId="11" xfId="61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justify" vertical="top" wrapText="1"/>
    </xf>
    <xf numFmtId="49" fontId="2" fillId="0" borderId="16" xfId="0" applyNumberFormat="1" applyFont="1" applyFill="1" applyBorder="1" applyAlignment="1">
      <alignment horizontal="center" vertical="center" shrinkToFit="1"/>
    </xf>
    <xf numFmtId="188" fontId="2" fillId="0" borderId="16" xfId="59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horizontal="justify" vertical="center"/>
    </xf>
    <xf numFmtId="188" fontId="2" fillId="0" borderId="11" xfId="59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/>
    </xf>
    <xf numFmtId="0" fontId="5" fillId="0" borderId="2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188" fontId="5" fillId="0" borderId="12" xfId="59" applyNumberFormat="1" applyFont="1" applyFill="1" applyBorder="1" applyAlignment="1">
      <alignment horizontal="center" vertical="top" wrapText="1"/>
    </xf>
    <xf numFmtId="188" fontId="5" fillId="0" borderId="27" xfId="59" applyNumberFormat="1" applyFont="1" applyFill="1" applyBorder="1" applyAlignment="1">
      <alignment horizontal="center" vertical="top" wrapText="1"/>
    </xf>
    <xf numFmtId="188" fontId="5" fillId="0" borderId="15" xfId="59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view="pageBreakPreview" zoomScale="80" zoomScaleSheetLayoutView="80" zoomScalePageLayoutView="0" workbookViewId="0" topLeftCell="A1">
      <selection activeCell="C11" sqref="C11"/>
    </sheetView>
  </sheetViews>
  <sheetFormatPr defaultColWidth="9.140625" defaultRowHeight="12.75"/>
  <cols>
    <col min="1" max="1" width="70.8515625" style="2" customWidth="1"/>
    <col min="2" max="2" width="22.421875" style="2" customWidth="1"/>
    <col min="3" max="3" width="16.421875" style="3" customWidth="1"/>
    <col min="4" max="4" width="15.421875" style="1" customWidth="1"/>
    <col min="5" max="5" width="14.421875" style="1" customWidth="1"/>
    <col min="6" max="6" width="22.28125" style="1" customWidth="1"/>
    <col min="7" max="16384" width="9.140625" style="1" customWidth="1"/>
  </cols>
  <sheetData>
    <row r="1" spans="1:5" s="5" customFormat="1" ht="14.25" customHeight="1">
      <c r="A1" s="19"/>
      <c r="D1" s="104"/>
      <c r="E1" s="104" t="s">
        <v>70</v>
      </c>
    </row>
    <row r="2" spans="1:5" s="4" customFormat="1" ht="14.25" customHeight="1">
      <c r="A2" s="16"/>
      <c r="D2" s="15"/>
      <c r="E2" s="15" t="s">
        <v>1</v>
      </c>
    </row>
    <row r="3" spans="1:5" s="4" customFormat="1" ht="12.75" customHeight="1">
      <c r="A3" s="16"/>
      <c r="D3" s="15"/>
      <c r="E3" s="15" t="s">
        <v>2</v>
      </c>
    </row>
    <row r="4" spans="1:5" s="4" customFormat="1" ht="13.5" customHeight="1">
      <c r="A4" s="16"/>
      <c r="D4" s="15"/>
      <c r="E4" s="15" t="s">
        <v>131</v>
      </c>
    </row>
    <row r="5" spans="1:3" s="4" customFormat="1" ht="21" customHeight="1">
      <c r="A5" s="17"/>
      <c r="B5" s="14"/>
      <c r="C5" s="14"/>
    </row>
    <row r="6" spans="1:5" s="4" customFormat="1" ht="15.75">
      <c r="A6" s="113" t="s">
        <v>130</v>
      </c>
      <c r="B6" s="113"/>
      <c r="C6" s="113"/>
      <c r="D6" s="113"/>
      <c r="E6" s="113"/>
    </row>
    <row r="7" spans="1:5" s="4" customFormat="1" ht="15" customHeight="1">
      <c r="A7" s="112" t="s">
        <v>129</v>
      </c>
      <c r="B7" s="112"/>
      <c r="C7" s="112"/>
      <c r="D7" s="112"/>
      <c r="E7" s="112"/>
    </row>
    <row r="8" spans="1:3" s="4" customFormat="1" ht="10.5" customHeight="1">
      <c r="A8" s="21"/>
      <c r="B8" s="21"/>
      <c r="C8" s="21"/>
    </row>
    <row r="9" spans="1:6" s="5" customFormat="1" ht="29.25" customHeight="1">
      <c r="A9" s="105" t="s">
        <v>0</v>
      </c>
      <c r="B9" s="107" t="s">
        <v>26</v>
      </c>
      <c r="C9" s="109" t="s">
        <v>128</v>
      </c>
      <c r="D9" s="110"/>
      <c r="E9" s="111"/>
      <c r="F9" s="12"/>
    </row>
    <row r="10" spans="1:6" s="5" customFormat="1" ht="29.25" customHeight="1">
      <c r="A10" s="106"/>
      <c r="B10" s="108"/>
      <c r="C10" s="25">
        <v>2021</v>
      </c>
      <c r="D10" s="25">
        <v>2022</v>
      </c>
      <c r="E10" s="26">
        <v>2023</v>
      </c>
      <c r="F10" s="12"/>
    </row>
    <row r="11" spans="1:5" s="8" customFormat="1" ht="17.25" customHeight="1">
      <c r="A11" s="88" t="s">
        <v>92</v>
      </c>
      <c r="B11" s="89" t="s">
        <v>3</v>
      </c>
      <c r="C11" s="86">
        <f>SUM(C12+C14+C16+C21+C24+C31+C33+C35+C40+C58)</f>
        <v>223376.6</v>
      </c>
      <c r="D11" s="86">
        <f>SUM(D12+D14+D16+D21+D24+D31+D33+D35+D40+D58)</f>
        <v>222444.2</v>
      </c>
      <c r="E11" s="86">
        <f>SUM(E12+E14+E16+E21+E24+E31+E33+E35+E40+E58)</f>
        <v>229014.50000000003</v>
      </c>
    </row>
    <row r="12" spans="1:5" s="7" customFormat="1" ht="15.75">
      <c r="A12" s="90" t="s">
        <v>103</v>
      </c>
      <c r="B12" s="91" t="s">
        <v>4</v>
      </c>
      <c r="C12" s="92">
        <f>SUM(C13)</f>
        <v>173979</v>
      </c>
      <c r="D12" s="92">
        <f>SUM(D13)</f>
        <v>179613</v>
      </c>
      <c r="E12" s="92">
        <f>SUM(E13)</f>
        <v>185463</v>
      </c>
    </row>
    <row r="13" spans="1:5" s="5" customFormat="1" ht="15" customHeight="1">
      <c r="A13" s="68" t="s">
        <v>102</v>
      </c>
      <c r="B13" s="69" t="s">
        <v>5</v>
      </c>
      <c r="C13" s="67">
        <v>173979</v>
      </c>
      <c r="D13" s="67">
        <v>179613</v>
      </c>
      <c r="E13" s="67">
        <v>185463</v>
      </c>
    </row>
    <row r="14" spans="1:5" s="7" customFormat="1" ht="30.75" customHeight="1">
      <c r="A14" s="93" t="s">
        <v>93</v>
      </c>
      <c r="B14" s="94" t="s">
        <v>44</v>
      </c>
      <c r="C14" s="95">
        <f>C15</f>
        <v>9610.7</v>
      </c>
      <c r="D14" s="95">
        <f>D15</f>
        <v>9610.7</v>
      </c>
      <c r="E14" s="95">
        <f>E15</f>
        <v>9610.7</v>
      </c>
    </row>
    <row r="15" spans="1:5" s="5" customFormat="1" ht="30" customHeight="1">
      <c r="A15" s="68" t="s">
        <v>45</v>
      </c>
      <c r="B15" s="69" t="s">
        <v>46</v>
      </c>
      <c r="C15" s="67">
        <v>9610.7</v>
      </c>
      <c r="D15" s="67">
        <v>9610.7</v>
      </c>
      <c r="E15" s="67">
        <v>9610.7</v>
      </c>
    </row>
    <row r="16" spans="1:5" s="7" customFormat="1" ht="15.75">
      <c r="A16" s="93" t="s">
        <v>101</v>
      </c>
      <c r="B16" s="94" t="s">
        <v>6</v>
      </c>
      <c r="C16" s="95">
        <f>SUM(C18+C19+C20+C17)</f>
        <v>16946</v>
      </c>
      <c r="D16" s="95">
        <f>SUM(D18+D19+D20+D17)</f>
        <v>13140</v>
      </c>
      <c r="E16" s="95">
        <f>SUM(E18+E19+E20+E17)</f>
        <v>13560</v>
      </c>
    </row>
    <row r="17" spans="1:5" s="5" customFormat="1" ht="33" customHeight="1">
      <c r="A17" s="68" t="s">
        <v>134</v>
      </c>
      <c r="B17" s="69" t="s">
        <v>135</v>
      </c>
      <c r="C17" s="67">
        <v>9126</v>
      </c>
      <c r="D17" s="67">
        <v>10620</v>
      </c>
      <c r="E17" s="67">
        <v>11040</v>
      </c>
    </row>
    <row r="18" spans="1:5" s="5" customFormat="1" ht="17.25" customHeight="1">
      <c r="A18" s="68" t="s">
        <v>100</v>
      </c>
      <c r="B18" s="69" t="s">
        <v>29</v>
      </c>
      <c r="C18" s="67">
        <v>5300</v>
      </c>
      <c r="D18" s="67">
        <v>0</v>
      </c>
      <c r="E18" s="67">
        <v>0</v>
      </c>
    </row>
    <row r="19" spans="1:5" s="5" customFormat="1" ht="15" customHeight="1">
      <c r="A19" s="68" t="s">
        <v>104</v>
      </c>
      <c r="B19" s="69" t="s">
        <v>30</v>
      </c>
      <c r="C19" s="67">
        <v>20</v>
      </c>
      <c r="D19" s="67">
        <v>20</v>
      </c>
      <c r="E19" s="67">
        <v>20</v>
      </c>
    </row>
    <row r="20" spans="1:5" s="6" customFormat="1" ht="16.5" customHeight="1">
      <c r="A20" s="68" t="s">
        <v>105</v>
      </c>
      <c r="B20" s="69" t="s">
        <v>39</v>
      </c>
      <c r="C20" s="67">
        <v>2500</v>
      </c>
      <c r="D20" s="67">
        <v>2500</v>
      </c>
      <c r="E20" s="67">
        <v>2500</v>
      </c>
    </row>
    <row r="21" spans="1:5" s="7" customFormat="1" ht="15.75">
      <c r="A21" s="93" t="s">
        <v>94</v>
      </c>
      <c r="B21" s="94" t="s">
        <v>7</v>
      </c>
      <c r="C21" s="95">
        <f>SUM(C22+C23)</f>
        <v>6810</v>
      </c>
      <c r="D21" s="95">
        <f>SUM(D22+D23)</f>
        <v>7205</v>
      </c>
      <c r="E21" s="95">
        <f>SUM(E22+E23)</f>
        <v>7505</v>
      </c>
    </row>
    <row r="22" spans="1:5" s="7" customFormat="1" ht="33.75" customHeight="1">
      <c r="A22" s="68" t="s">
        <v>106</v>
      </c>
      <c r="B22" s="70" t="s">
        <v>8</v>
      </c>
      <c r="C22" s="71">
        <v>6405</v>
      </c>
      <c r="D22" s="71">
        <v>6800</v>
      </c>
      <c r="E22" s="71">
        <v>7100</v>
      </c>
    </row>
    <row r="23" spans="1:5" s="7" customFormat="1" ht="35.25" customHeight="1">
      <c r="A23" s="68" t="s">
        <v>107</v>
      </c>
      <c r="B23" s="70" t="s">
        <v>9</v>
      </c>
      <c r="C23" s="71">
        <v>405</v>
      </c>
      <c r="D23" s="71">
        <v>405</v>
      </c>
      <c r="E23" s="71">
        <v>405</v>
      </c>
    </row>
    <row r="24" spans="1:5" s="7" customFormat="1" ht="32.25" customHeight="1">
      <c r="A24" s="93" t="s">
        <v>95</v>
      </c>
      <c r="B24" s="94" t="s">
        <v>10</v>
      </c>
      <c r="C24" s="95">
        <f>SUM(C25+C30)</f>
        <v>10449</v>
      </c>
      <c r="D24" s="95">
        <f>SUM(D25+D30)</f>
        <v>9724.4</v>
      </c>
      <c r="E24" s="95">
        <f>SUM(E25+E30)</f>
        <v>9721.2</v>
      </c>
    </row>
    <row r="25" spans="1:5" s="7" customFormat="1" ht="53.25" customHeight="1">
      <c r="A25" s="93" t="s">
        <v>108</v>
      </c>
      <c r="B25" s="94" t="s">
        <v>11</v>
      </c>
      <c r="C25" s="95">
        <f>SUM(C26+C27+C28+C29)</f>
        <v>8524</v>
      </c>
      <c r="D25" s="95">
        <f>SUM(D26+D27+D28+D29)</f>
        <v>7924.4</v>
      </c>
      <c r="E25" s="95">
        <f>SUM(E26+E27+E28+E29)</f>
        <v>7921.2</v>
      </c>
    </row>
    <row r="26" spans="1:5" s="5" customFormat="1" ht="62.25" customHeight="1">
      <c r="A26" s="68" t="s">
        <v>109</v>
      </c>
      <c r="B26" s="69" t="s">
        <v>12</v>
      </c>
      <c r="C26" s="67">
        <v>6314</v>
      </c>
      <c r="D26" s="67">
        <v>6309.4</v>
      </c>
      <c r="E26" s="67">
        <v>6306.2</v>
      </c>
    </row>
    <row r="27" spans="1:5" s="5" customFormat="1" ht="52.5" customHeight="1">
      <c r="A27" s="68" t="s">
        <v>110</v>
      </c>
      <c r="B27" s="69" t="s">
        <v>13</v>
      </c>
      <c r="C27" s="67">
        <v>210</v>
      </c>
      <c r="D27" s="67">
        <v>215</v>
      </c>
      <c r="E27" s="67">
        <v>215</v>
      </c>
    </row>
    <row r="28" spans="1:5" s="5" customFormat="1" ht="78.75" customHeight="1">
      <c r="A28" s="72" t="s">
        <v>111</v>
      </c>
      <c r="B28" s="73" t="s">
        <v>14</v>
      </c>
      <c r="C28" s="74">
        <v>1400</v>
      </c>
      <c r="D28" s="74">
        <v>1400</v>
      </c>
      <c r="E28" s="74">
        <v>1400</v>
      </c>
    </row>
    <row r="29" spans="1:5" s="5" customFormat="1" ht="35.25" customHeight="1">
      <c r="A29" s="75" t="s">
        <v>136</v>
      </c>
      <c r="B29" s="76" t="s">
        <v>137</v>
      </c>
      <c r="C29" s="77">
        <v>600</v>
      </c>
      <c r="D29" s="77">
        <v>0</v>
      </c>
      <c r="E29" s="77">
        <v>0</v>
      </c>
    </row>
    <row r="30" spans="1:5" s="7" customFormat="1" ht="79.5" customHeight="1">
      <c r="A30" s="96" t="s">
        <v>69</v>
      </c>
      <c r="B30" s="97" t="s">
        <v>54</v>
      </c>
      <c r="C30" s="98">
        <v>1925</v>
      </c>
      <c r="D30" s="98">
        <v>1800</v>
      </c>
      <c r="E30" s="98">
        <v>1800</v>
      </c>
    </row>
    <row r="31" spans="1:5" s="7" customFormat="1" ht="15.75">
      <c r="A31" s="99" t="s">
        <v>112</v>
      </c>
      <c r="B31" s="100" t="s">
        <v>15</v>
      </c>
      <c r="C31" s="101">
        <f>SUM(C32)</f>
        <v>825</v>
      </c>
      <c r="D31" s="101">
        <f>SUM(D32)</f>
        <v>825</v>
      </c>
      <c r="E31" s="101">
        <f>SUM(E32)</f>
        <v>825</v>
      </c>
    </row>
    <row r="32" spans="1:5" s="5" customFormat="1" ht="15.75" customHeight="1">
      <c r="A32" s="68" t="s">
        <v>113</v>
      </c>
      <c r="B32" s="69" t="s">
        <v>16</v>
      </c>
      <c r="C32" s="67">
        <v>825</v>
      </c>
      <c r="D32" s="67">
        <v>825</v>
      </c>
      <c r="E32" s="67">
        <v>825</v>
      </c>
    </row>
    <row r="33" spans="1:5" s="7" customFormat="1" ht="33.75" customHeight="1">
      <c r="A33" s="93" t="s">
        <v>96</v>
      </c>
      <c r="B33" s="94" t="s">
        <v>17</v>
      </c>
      <c r="C33" s="95">
        <f>SUM(C34:C34)</f>
        <v>0</v>
      </c>
      <c r="D33" s="95">
        <f>SUM(D34:D34)</f>
        <v>0</v>
      </c>
      <c r="E33" s="95">
        <f>SUM(E34:E34)</f>
        <v>0</v>
      </c>
    </row>
    <row r="34" spans="1:5" s="7" customFormat="1" ht="15" customHeight="1">
      <c r="A34" s="68" t="s">
        <v>115</v>
      </c>
      <c r="B34" s="69" t="s">
        <v>32</v>
      </c>
      <c r="C34" s="67">
        <v>0</v>
      </c>
      <c r="D34" s="67">
        <v>0</v>
      </c>
      <c r="E34" s="67">
        <v>0</v>
      </c>
    </row>
    <row r="35" spans="1:5" s="7" customFormat="1" ht="15" customHeight="1">
      <c r="A35" s="93" t="s">
        <v>114</v>
      </c>
      <c r="B35" s="94" t="s">
        <v>18</v>
      </c>
      <c r="C35" s="95">
        <f>SUM(C36+C37)</f>
        <v>2945.5</v>
      </c>
      <c r="D35" s="95">
        <f>SUM(D36+D37)</f>
        <v>1130.4</v>
      </c>
      <c r="E35" s="95">
        <f>SUM(E36+E37)</f>
        <v>1148.9</v>
      </c>
    </row>
    <row r="36" spans="1:5" s="7" customFormat="1" ht="64.5" customHeight="1">
      <c r="A36" s="93" t="s">
        <v>116</v>
      </c>
      <c r="B36" s="94" t="s">
        <v>25</v>
      </c>
      <c r="C36" s="95">
        <v>1700</v>
      </c>
      <c r="D36" s="95">
        <v>0</v>
      </c>
      <c r="E36" s="95">
        <v>0</v>
      </c>
    </row>
    <row r="37" spans="1:5" s="7" customFormat="1" ht="50.25" customHeight="1">
      <c r="A37" s="93" t="s">
        <v>117</v>
      </c>
      <c r="B37" s="94" t="s">
        <v>19</v>
      </c>
      <c r="C37" s="95">
        <f>SUM(C38+C39)</f>
        <v>1245.5</v>
      </c>
      <c r="D37" s="95">
        <f>SUM(D38+D39)</f>
        <v>1130.4</v>
      </c>
      <c r="E37" s="95">
        <f>SUM(E38+E39)</f>
        <v>1148.9</v>
      </c>
    </row>
    <row r="38" spans="1:5" s="5" customFormat="1" ht="31.5">
      <c r="A38" s="68" t="s">
        <v>118</v>
      </c>
      <c r="B38" s="69" t="s">
        <v>20</v>
      </c>
      <c r="C38" s="67">
        <v>845.5</v>
      </c>
      <c r="D38" s="67">
        <v>780.4</v>
      </c>
      <c r="E38" s="67">
        <v>798.9</v>
      </c>
    </row>
    <row r="39" spans="1:7" s="5" customFormat="1" ht="48" customHeight="1">
      <c r="A39" s="72" t="s">
        <v>119</v>
      </c>
      <c r="B39" s="73" t="s">
        <v>24</v>
      </c>
      <c r="C39" s="74">
        <v>400</v>
      </c>
      <c r="D39" s="74">
        <v>350</v>
      </c>
      <c r="E39" s="74">
        <v>350</v>
      </c>
      <c r="F39" s="11"/>
      <c r="G39" s="11"/>
    </row>
    <row r="40" spans="1:5" s="8" customFormat="1" ht="15" customHeight="1">
      <c r="A40" s="102" t="s">
        <v>120</v>
      </c>
      <c r="B40" s="97" t="s">
        <v>21</v>
      </c>
      <c r="C40" s="103">
        <f>SUM(C41:C57)</f>
        <v>1760.4</v>
      </c>
      <c r="D40" s="103">
        <f>SUM(D41:D56)</f>
        <v>1144.7</v>
      </c>
      <c r="E40" s="103">
        <f>SUM(E41:E56)</f>
        <v>1129.7</v>
      </c>
    </row>
    <row r="41" spans="1:5" s="6" customFormat="1" ht="78.75">
      <c r="A41" s="83" t="s">
        <v>150</v>
      </c>
      <c r="B41" s="76" t="s">
        <v>144</v>
      </c>
      <c r="C41" s="77">
        <v>5.8</v>
      </c>
      <c r="D41" s="77">
        <v>5.8</v>
      </c>
      <c r="E41" s="77">
        <v>5.8</v>
      </c>
    </row>
    <row r="42" spans="1:5" s="6" customFormat="1" ht="94.5">
      <c r="A42" s="83" t="s">
        <v>151</v>
      </c>
      <c r="B42" s="76" t="s">
        <v>76</v>
      </c>
      <c r="C42" s="77">
        <v>66.7</v>
      </c>
      <c r="D42" s="77">
        <v>66.7</v>
      </c>
      <c r="E42" s="77">
        <v>66.7</v>
      </c>
    </row>
    <row r="43" spans="1:5" s="6" customFormat="1" ht="78.75">
      <c r="A43" s="83" t="s">
        <v>152</v>
      </c>
      <c r="B43" s="76" t="s">
        <v>145</v>
      </c>
      <c r="C43" s="77">
        <v>12.9</v>
      </c>
      <c r="D43" s="77">
        <v>12.9</v>
      </c>
      <c r="E43" s="77">
        <v>12.9</v>
      </c>
    </row>
    <row r="44" spans="1:5" s="6" customFormat="1" ht="141.75">
      <c r="A44" s="83" t="s">
        <v>162</v>
      </c>
      <c r="B44" s="76" t="s">
        <v>161</v>
      </c>
      <c r="C44" s="77">
        <v>10</v>
      </c>
      <c r="D44" s="77">
        <v>0</v>
      </c>
      <c r="E44" s="77">
        <v>0</v>
      </c>
    </row>
    <row r="45" spans="1:5" s="6" customFormat="1" ht="88.5" customHeight="1">
      <c r="A45" s="78" t="s">
        <v>141</v>
      </c>
      <c r="B45" s="76" t="s">
        <v>140</v>
      </c>
      <c r="C45" s="77">
        <v>179.4</v>
      </c>
      <c r="D45" s="77">
        <v>179.4</v>
      </c>
      <c r="E45" s="77">
        <v>179.4</v>
      </c>
    </row>
    <row r="46" spans="1:5" s="6" customFormat="1" ht="78.75">
      <c r="A46" s="78" t="s">
        <v>138</v>
      </c>
      <c r="B46" s="76" t="s">
        <v>139</v>
      </c>
      <c r="C46" s="77">
        <v>3.2</v>
      </c>
      <c r="D46" s="77">
        <v>3.2</v>
      </c>
      <c r="E46" s="77">
        <v>3.2</v>
      </c>
    </row>
    <row r="47" spans="1:5" s="7" customFormat="1" ht="96" customHeight="1">
      <c r="A47" s="78" t="s">
        <v>77</v>
      </c>
      <c r="B47" s="76" t="s">
        <v>78</v>
      </c>
      <c r="C47" s="77">
        <v>258.1</v>
      </c>
      <c r="D47" s="77">
        <v>258.1</v>
      </c>
      <c r="E47" s="77">
        <v>258.1</v>
      </c>
    </row>
    <row r="48" spans="1:5" s="7" customFormat="1" ht="108.75" customHeight="1">
      <c r="A48" s="75" t="s">
        <v>75</v>
      </c>
      <c r="B48" s="76" t="s">
        <v>74</v>
      </c>
      <c r="C48" s="77">
        <v>11.2</v>
      </c>
      <c r="D48" s="77">
        <v>11.2</v>
      </c>
      <c r="E48" s="77">
        <v>11.2</v>
      </c>
    </row>
    <row r="49" spans="1:5" s="7" customFormat="1" ht="1.5" customHeight="1" hidden="1">
      <c r="A49" s="24" t="s">
        <v>31</v>
      </c>
      <c r="B49" s="22" t="s">
        <v>27</v>
      </c>
      <c r="C49" s="23"/>
      <c r="D49" s="23">
        <v>0</v>
      </c>
      <c r="E49" s="23">
        <v>0</v>
      </c>
    </row>
    <row r="50" spans="1:5" ht="78.75">
      <c r="A50" s="75" t="s">
        <v>142</v>
      </c>
      <c r="B50" s="76" t="s">
        <v>143</v>
      </c>
      <c r="C50" s="77">
        <v>26</v>
      </c>
      <c r="D50" s="77">
        <v>26</v>
      </c>
      <c r="E50" s="77">
        <v>26</v>
      </c>
    </row>
    <row r="51" spans="1:5" s="7" customFormat="1" ht="27" customHeight="1" hidden="1">
      <c r="A51" s="24" t="s">
        <v>52</v>
      </c>
      <c r="B51" s="79" t="s">
        <v>53</v>
      </c>
      <c r="C51" s="23">
        <v>0</v>
      </c>
      <c r="D51" s="23"/>
      <c r="E51" s="23"/>
    </row>
    <row r="52" spans="1:5" s="7" customFormat="1" ht="22.5" customHeight="1" hidden="1">
      <c r="A52" s="24" t="s">
        <v>48</v>
      </c>
      <c r="B52" s="22" t="s">
        <v>49</v>
      </c>
      <c r="C52" s="23"/>
      <c r="D52" s="23">
        <v>0</v>
      </c>
      <c r="E52" s="23">
        <v>0</v>
      </c>
    </row>
    <row r="53" spans="1:5" s="7" customFormat="1" ht="81" customHeight="1">
      <c r="A53" s="80" t="s">
        <v>79</v>
      </c>
      <c r="B53" s="81" t="s">
        <v>80</v>
      </c>
      <c r="C53" s="77">
        <v>324.4</v>
      </c>
      <c r="D53" s="77">
        <v>324.4</v>
      </c>
      <c r="E53" s="77">
        <v>324.4</v>
      </c>
    </row>
    <row r="54" spans="1:5" s="7" customFormat="1" ht="47.25" customHeight="1">
      <c r="A54" s="78" t="s">
        <v>81</v>
      </c>
      <c r="B54" s="76" t="s">
        <v>82</v>
      </c>
      <c r="C54" s="77">
        <v>201</v>
      </c>
      <c r="D54" s="77">
        <v>101</v>
      </c>
      <c r="E54" s="77">
        <v>101</v>
      </c>
    </row>
    <row r="55" spans="1:5" s="7" customFormat="1" ht="63">
      <c r="A55" s="78" t="s">
        <v>147</v>
      </c>
      <c r="B55" s="76" t="s">
        <v>146</v>
      </c>
      <c r="C55" s="77">
        <v>566.7</v>
      </c>
      <c r="D55" s="77">
        <v>126</v>
      </c>
      <c r="E55" s="77">
        <v>126</v>
      </c>
    </row>
    <row r="56" spans="1:5" s="7" customFormat="1" ht="78.75">
      <c r="A56" s="78" t="s">
        <v>149</v>
      </c>
      <c r="B56" s="76" t="s">
        <v>148</v>
      </c>
      <c r="C56" s="77">
        <v>45</v>
      </c>
      <c r="D56" s="77">
        <v>30</v>
      </c>
      <c r="E56" s="77">
        <v>15</v>
      </c>
    </row>
    <row r="57" spans="1:5" s="6" customFormat="1" ht="111.75" customHeight="1">
      <c r="A57" s="83" t="s">
        <v>160</v>
      </c>
      <c r="B57" s="76" t="s">
        <v>159</v>
      </c>
      <c r="C57" s="77">
        <v>50</v>
      </c>
      <c r="D57" s="77">
        <v>0</v>
      </c>
      <c r="E57" s="77">
        <v>0</v>
      </c>
    </row>
    <row r="58" spans="1:5" s="7" customFormat="1" ht="17.25" customHeight="1">
      <c r="A58" s="84" t="s">
        <v>97</v>
      </c>
      <c r="B58" s="97" t="s">
        <v>71</v>
      </c>
      <c r="C58" s="103">
        <f>C59</f>
        <v>51</v>
      </c>
      <c r="D58" s="103">
        <v>51</v>
      </c>
      <c r="E58" s="103">
        <v>51</v>
      </c>
    </row>
    <row r="59" spans="1:5" s="7" customFormat="1" ht="20.25" customHeight="1">
      <c r="A59" s="82" t="s">
        <v>73</v>
      </c>
      <c r="B59" s="76" t="s">
        <v>72</v>
      </c>
      <c r="C59" s="77">
        <v>51</v>
      </c>
      <c r="D59" s="77">
        <v>51</v>
      </c>
      <c r="E59" s="77">
        <v>51</v>
      </c>
    </row>
    <row r="60" spans="1:5" s="8" customFormat="1" ht="21.75" customHeight="1">
      <c r="A60" s="27" t="s">
        <v>121</v>
      </c>
      <c r="B60" s="28" t="s">
        <v>22</v>
      </c>
      <c r="C60" s="66">
        <f>C61</f>
        <v>898209.7999999999</v>
      </c>
      <c r="D60" s="66">
        <f>D61</f>
        <v>822689</v>
      </c>
      <c r="E60" s="66">
        <f>E61</f>
        <v>1112455.8</v>
      </c>
    </row>
    <row r="61" spans="1:5" s="7" customFormat="1" ht="32.25" customHeight="1">
      <c r="A61" s="31" t="s">
        <v>98</v>
      </c>
      <c r="B61" s="32" t="s">
        <v>23</v>
      </c>
      <c r="C61" s="30">
        <f>C62+C64+C78+C86</f>
        <v>898209.7999999999</v>
      </c>
      <c r="D61" s="30">
        <f>D62+D64+D78+D86</f>
        <v>822689</v>
      </c>
      <c r="E61" s="30">
        <f>E62+E64+E78+E86</f>
        <v>1112455.8</v>
      </c>
    </row>
    <row r="62" spans="1:5" s="7" customFormat="1" ht="27" customHeight="1">
      <c r="A62" s="59" t="s">
        <v>122</v>
      </c>
      <c r="B62" s="32" t="s">
        <v>55</v>
      </c>
      <c r="C62" s="60">
        <f>C63</f>
        <v>130261.3</v>
      </c>
      <c r="D62" s="61">
        <f>D63</f>
        <v>114161.2</v>
      </c>
      <c r="E62" s="60">
        <f>E63</f>
        <v>122107.8</v>
      </c>
    </row>
    <row r="63" spans="1:5" s="5" customFormat="1" ht="15.75" customHeight="1">
      <c r="A63" s="34" t="s">
        <v>123</v>
      </c>
      <c r="B63" s="35" t="s">
        <v>56</v>
      </c>
      <c r="C63" s="33">
        <v>130261.3</v>
      </c>
      <c r="D63" s="30">
        <v>114161.2</v>
      </c>
      <c r="E63" s="30">
        <v>122107.8</v>
      </c>
    </row>
    <row r="64" spans="1:5" s="7" customFormat="1" ht="32.25" customHeight="1">
      <c r="A64" s="62" t="s">
        <v>124</v>
      </c>
      <c r="B64" s="63" t="s">
        <v>57</v>
      </c>
      <c r="C64" s="60">
        <f>SUM(C72:C77)</f>
        <v>101355.9</v>
      </c>
      <c r="D64" s="64">
        <f>SUM(D72:D77)</f>
        <v>31961.100000000002</v>
      </c>
      <c r="E64" s="60">
        <f>SUM(E72:E77)</f>
        <v>304759.9</v>
      </c>
    </row>
    <row r="65" spans="1:5" s="7" customFormat="1" ht="0.75" customHeight="1" hidden="1">
      <c r="A65" s="37" t="s">
        <v>36</v>
      </c>
      <c r="B65" s="38" t="s">
        <v>35</v>
      </c>
      <c r="C65" s="39"/>
      <c r="D65" s="36">
        <v>83270.2</v>
      </c>
      <c r="E65" s="30">
        <v>242098.4</v>
      </c>
    </row>
    <row r="66" spans="1:5" s="7" customFormat="1" ht="18.75" customHeight="1" hidden="1">
      <c r="A66" s="40" t="s">
        <v>33</v>
      </c>
      <c r="B66" s="41" t="s">
        <v>34</v>
      </c>
      <c r="C66" s="42"/>
      <c r="D66" s="36">
        <f>SUM(D67:D77)</f>
        <v>121779.99999999999</v>
      </c>
      <c r="E66" s="30">
        <f>SUM(E67:E77)</f>
        <v>396489.4</v>
      </c>
    </row>
    <row r="67" spans="1:5" s="7" customFormat="1" ht="17.25" customHeight="1" hidden="1">
      <c r="A67" s="40" t="s">
        <v>38</v>
      </c>
      <c r="B67" s="41" t="s">
        <v>37</v>
      </c>
      <c r="C67" s="42"/>
      <c r="D67" s="36">
        <v>2860.7</v>
      </c>
      <c r="E67" s="30">
        <v>2931.4</v>
      </c>
    </row>
    <row r="68" spans="1:5" s="7" customFormat="1" ht="15" customHeight="1" hidden="1">
      <c r="A68" s="40" t="s">
        <v>42</v>
      </c>
      <c r="B68" s="41" t="s">
        <v>41</v>
      </c>
      <c r="C68" s="42"/>
      <c r="D68" s="36">
        <v>11.2</v>
      </c>
      <c r="E68" s="30">
        <v>154.2</v>
      </c>
    </row>
    <row r="69" spans="1:5" s="7" customFormat="1" ht="24.75" customHeight="1" hidden="1">
      <c r="A69" s="40" t="s">
        <v>43</v>
      </c>
      <c r="B69" s="41" t="s">
        <v>37</v>
      </c>
      <c r="C69" s="42"/>
      <c r="D69" s="36">
        <v>63327.4</v>
      </c>
      <c r="E69" s="30">
        <v>65322.6</v>
      </c>
    </row>
    <row r="70" spans="1:5" s="5" customFormat="1" ht="45" customHeight="1" hidden="1">
      <c r="A70" s="40" t="s">
        <v>40</v>
      </c>
      <c r="B70" s="41" t="s">
        <v>28</v>
      </c>
      <c r="C70" s="42">
        <v>0</v>
      </c>
      <c r="D70" s="36">
        <v>6809.4</v>
      </c>
      <c r="E70" s="30">
        <v>6849.3</v>
      </c>
    </row>
    <row r="71" spans="1:5" s="5" customFormat="1" ht="0.75" customHeight="1">
      <c r="A71" s="40" t="s">
        <v>50</v>
      </c>
      <c r="B71" s="41" t="s">
        <v>51</v>
      </c>
      <c r="C71" s="42"/>
      <c r="D71" s="36">
        <v>16810.2</v>
      </c>
      <c r="E71" s="30">
        <v>16472</v>
      </c>
    </row>
    <row r="72" spans="1:5" s="5" customFormat="1" ht="51" customHeight="1">
      <c r="A72" s="53" t="s">
        <v>83</v>
      </c>
      <c r="B72" s="44" t="s">
        <v>58</v>
      </c>
      <c r="C72" s="45">
        <v>8615.8</v>
      </c>
      <c r="D72" s="54">
        <v>8653.5</v>
      </c>
      <c r="E72" s="55">
        <v>8696.5</v>
      </c>
    </row>
    <row r="73" spans="1:5" s="5" customFormat="1" ht="51" customHeight="1">
      <c r="A73" s="43" t="s">
        <v>132</v>
      </c>
      <c r="B73" s="47" t="s">
        <v>133</v>
      </c>
      <c r="C73" s="36">
        <v>22690.9</v>
      </c>
      <c r="D73" s="36">
        <v>23269.2</v>
      </c>
      <c r="E73" s="36">
        <v>0</v>
      </c>
    </row>
    <row r="74" spans="1:5" s="5" customFormat="1" ht="38.25" customHeight="1">
      <c r="A74" s="43" t="s">
        <v>158</v>
      </c>
      <c r="B74" s="47" t="s">
        <v>157</v>
      </c>
      <c r="C74" s="36"/>
      <c r="D74" s="36"/>
      <c r="E74" s="36"/>
    </row>
    <row r="75" spans="1:5" s="5" customFormat="1" ht="111" customHeight="1">
      <c r="A75" s="87" t="s">
        <v>155</v>
      </c>
      <c r="B75" s="47" t="s">
        <v>153</v>
      </c>
      <c r="C75" s="29">
        <v>0</v>
      </c>
      <c r="D75" s="58">
        <v>0</v>
      </c>
      <c r="E75" s="29">
        <v>290389.5</v>
      </c>
    </row>
    <row r="76" spans="1:5" s="5" customFormat="1" ht="82.5" customHeight="1">
      <c r="A76" s="87" t="s">
        <v>156</v>
      </c>
      <c r="B76" s="47" t="s">
        <v>154</v>
      </c>
      <c r="C76" s="29">
        <v>0</v>
      </c>
      <c r="D76" s="58">
        <v>0</v>
      </c>
      <c r="E76" s="29">
        <v>5630</v>
      </c>
    </row>
    <row r="77" spans="1:5" s="5" customFormat="1" ht="20.25" customHeight="1">
      <c r="A77" s="56" t="s">
        <v>125</v>
      </c>
      <c r="B77" s="57" t="s">
        <v>59</v>
      </c>
      <c r="C77" s="29">
        <v>70049.2</v>
      </c>
      <c r="D77" s="58">
        <v>38.4</v>
      </c>
      <c r="E77" s="29">
        <v>43.9</v>
      </c>
    </row>
    <row r="78" spans="1:5" s="7" customFormat="1" ht="31.5">
      <c r="A78" s="65" t="s">
        <v>126</v>
      </c>
      <c r="B78" s="63" t="s">
        <v>60</v>
      </c>
      <c r="C78" s="60">
        <f>SUM(C79:C85)</f>
        <v>665716</v>
      </c>
      <c r="D78" s="64">
        <f>SUM(D79:D85)</f>
        <v>676201.5</v>
      </c>
      <c r="E78" s="60">
        <f>SUM(E79:E85)</f>
        <v>685223.3</v>
      </c>
    </row>
    <row r="79" spans="1:5" s="5" customFormat="1" ht="33" customHeight="1">
      <c r="A79" s="40" t="s">
        <v>84</v>
      </c>
      <c r="B79" s="41" t="s">
        <v>61</v>
      </c>
      <c r="C79" s="42">
        <v>3145.3</v>
      </c>
      <c r="D79" s="36">
        <v>3178.2</v>
      </c>
      <c r="E79" s="30">
        <v>3305.7</v>
      </c>
    </row>
    <row r="80" spans="1:5" s="5" customFormat="1" ht="49.5" customHeight="1">
      <c r="A80" s="40" t="s">
        <v>85</v>
      </c>
      <c r="B80" s="41" t="s">
        <v>62</v>
      </c>
      <c r="C80" s="42">
        <v>9.7</v>
      </c>
      <c r="D80" s="39">
        <v>144.2</v>
      </c>
      <c r="E80" s="39">
        <v>4</v>
      </c>
    </row>
    <row r="81" spans="1:5" s="5" customFormat="1" ht="30.75" customHeight="1">
      <c r="A81" s="40" t="s">
        <v>86</v>
      </c>
      <c r="B81" s="41" t="s">
        <v>63</v>
      </c>
      <c r="C81" s="42">
        <v>53889.5</v>
      </c>
      <c r="D81" s="42">
        <v>63510.1</v>
      </c>
      <c r="E81" s="42">
        <v>65573.1</v>
      </c>
    </row>
    <row r="82" spans="1:5" s="5" customFormat="1" ht="66.75" customHeight="1">
      <c r="A82" s="40" t="s">
        <v>87</v>
      </c>
      <c r="B82" s="41" t="s">
        <v>64</v>
      </c>
      <c r="C82" s="42">
        <v>14569.9</v>
      </c>
      <c r="D82" s="42">
        <v>15841.7</v>
      </c>
      <c r="E82" s="42">
        <v>14926.6</v>
      </c>
    </row>
    <row r="83" spans="1:5" s="5" customFormat="1" ht="62.25" customHeight="1">
      <c r="A83" s="40" t="s">
        <v>47</v>
      </c>
      <c r="B83" s="48" t="s">
        <v>65</v>
      </c>
      <c r="C83" s="42">
        <v>4189.4</v>
      </c>
      <c r="D83" s="42">
        <v>4432.1</v>
      </c>
      <c r="E83" s="42">
        <v>4432.1</v>
      </c>
    </row>
    <row r="84" spans="1:6" s="5" customFormat="1" ht="20.25" customHeight="1">
      <c r="A84" s="46" t="s">
        <v>88</v>
      </c>
      <c r="B84" s="48" t="s">
        <v>68</v>
      </c>
      <c r="C84" s="42">
        <v>8617.8</v>
      </c>
      <c r="D84" s="42">
        <v>8682</v>
      </c>
      <c r="E84" s="42">
        <v>8941.5</v>
      </c>
      <c r="F84" s="13"/>
    </row>
    <row r="85" spans="1:5" s="5" customFormat="1" ht="17.25" customHeight="1">
      <c r="A85" s="40" t="s">
        <v>89</v>
      </c>
      <c r="B85" s="41" t="s">
        <v>66</v>
      </c>
      <c r="C85" s="49">
        <v>581294.4</v>
      </c>
      <c r="D85" s="42">
        <v>580413.2</v>
      </c>
      <c r="E85" s="42">
        <v>588040.3</v>
      </c>
    </row>
    <row r="86" spans="1:5" s="7" customFormat="1" ht="17.25" customHeight="1">
      <c r="A86" s="62" t="s">
        <v>127</v>
      </c>
      <c r="B86" s="63" t="s">
        <v>91</v>
      </c>
      <c r="C86" s="60">
        <f>SUM(C87:C87)</f>
        <v>876.6</v>
      </c>
      <c r="D86" s="64">
        <f>D87</f>
        <v>365.2</v>
      </c>
      <c r="E86" s="64">
        <f>E87</f>
        <v>364.8</v>
      </c>
    </row>
    <row r="87" spans="1:5" s="9" customFormat="1" ht="24.75" customHeight="1">
      <c r="A87" s="50" t="s">
        <v>90</v>
      </c>
      <c r="B87" s="51" t="s">
        <v>67</v>
      </c>
      <c r="C87" s="52">
        <v>876.6</v>
      </c>
      <c r="D87" s="42">
        <v>365.2</v>
      </c>
      <c r="E87" s="42">
        <v>364.8</v>
      </c>
    </row>
    <row r="88" spans="1:5" s="8" customFormat="1" ht="17.25" customHeight="1">
      <c r="A88" s="84" t="s">
        <v>99</v>
      </c>
      <c r="B88" s="85"/>
      <c r="C88" s="86">
        <f>SUM(C11+C60)</f>
        <v>1121586.4</v>
      </c>
      <c r="D88" s="86">
        <f>SUM(D11+D60)</f>
        <v>1045133.2</v>
      </c>
      <c r="E88" s="86">
        <f>SUM(E11+E60)</f>
        <v>1341470.3</v>
      </c>
    </row>
    <row r="89" spans="1:3" ht="15.75">
      <c r="A89" s="18"/>
      <c r="B89" s="19"/>
      <c r="C89" s="20"/>
    </row>
    <row r="90" ht="12.75">
      <c r="A90" s="10"/>
    </row>
  </sheetData>
  <sheetProtection/>
  <mergeCells count="5">
    <mergeCell ref="A9:A10"/>
    <mergeCell ref="B9:B10"/>
    <mergeCell ref="C9:E9"/>
    <mergeCell ref="A7:E7"/>
    <mergeCell ref="A6:E6"/>
  </mergeCells>
  <printOptions/>
  <pageMargins left="1.1023622047244095" right="0.5118110236220472" top="0.7874015748031497" bottom="0.31496062992125984" header="0.1968503937007874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Третьякова Елена Владимировна</cp:lastModifiedBy>
  <cp:lastPrinted>2020-11-14T12:29:15Z</cp:lastPrinted>
  <dcterms:created xsi:type="dcterms:W3CDTF">1996-10-08T23:32:33Z</dcterms:created>
  <dcterms:modified xsi:type="dcterms:W3CDTF">2020-11-14T12:31:23Z</dcterms:modified>
  <cp:category/>
  <cp:version/>
  <cp:contentType/>
  <cp:contentStatus/>
</cp:coreProperties>
</file>